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ąm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cols>
    <col min="1" max="1" width="5.83203125" customWidth="1"/>
    <col min="2" max="2" width="42.83203125" customWidth="1"/>
    <col min="3" max="3" width="8.83203125" customWidth="1"/>
    <col min="4" max="4" width="9.83203125" customWidth="1"/>
    <col min="5" max="5" width="12.83203125" customWidth="1"/>
    <col min="6" max="6" width="12.83203125" customWidth="1"/>
    <col min="7" max="7" width="30.83203125" customWidth="1"/>
  </cols>
  <sheetData>
    <row r="1">
      <c r="A1" t="str">
        <v>STATYBOS DARBŲ SĄMATA</v>
      </c>
    </row>
    <row r="2">
      <c r="A2" t="str">
        <v>Vonios kambario renovacija, 6 m² (pavyzdys)</v>
      </c>
    </row>
    <row r="4">
      <c r="A4" t="str">
        <v>Užsakovas:</v>
      </c>
      <c r="B4" t="str">
        <v/>
      </c>
      <c r="C4" t="str">
        <v/>
      </c>
      <c r="D4" t="str">
        <v/>
      </c>
      <c r="E4" t="str">
        <v>Objektas:</v>
      </c>
      <c r="F4" t="str">
        <v/>
      </c>
    </row>
    <row r="5">
      <c r="A5" t="str">
        <v>Rangovas:</v>
      </c>
      <c r="B5" t="str">
        <v/>
      </c>
      <c r="C5" t="str">
        <v/>
      </c>
      <c r="D5" t="str">
        <v/>
      </c>
      <c r="E5" t="str">
        <v>Data:</v>
      </c>
      <c r="F5" t="str">
        <v/>
      </c>
    </row>
    <row r="6">
      <c r="A6" t="str">
        <v>Tel. / el. paštas:</v>
      </c>
      <c r="B6" t="str">
        <v/>
      </c>
      <c r="C6" t="str">
        <v/>
      </c>
      <c r="D6" t="str">
        <v/>
      </c>
      <c r="E6" t="str">
        <v>Galioja iki:</v>
      </c>
      <c r="F6" t="str">
        <v/>
      </c>
    </row>
    <row r="8">
      <c r="A8" t="str">
        <v>Nr.</v>
      </c>
      <c r="B8" t="str">
        <v>Darbas / medžiaga</v>
      </c>
      <c r="C8" t="str">
        <v>Vnt.</v>
      </c>
      <c r="D8" t="str">
        <v>Kiekis</v>
      </c>
      <c r="E8" t="str">
        <v>Įkainis, €</v>
      </c>
      <c r="F8" t="str">
        <v>Suma, €</v>
      </c>
      <c r="G8" t="str">
        <v>Pastabos</v>
      </c>
    </row>
    <row r="9">
      <c r="A9">
        <v>1</v>
      </c>
      <c r="B9" t="str">
        <v>Senų plytelių ir santechnikos demontavimas</v>
      </c>
      <c r="C9" t="str">
        <v>m²</v>
      </c>
      <c r="D9">
        <v>24</v>
      </c>
      <c r="E9">
        <v>12</v>
      </c>
      <c r="F9">
        <f>IF(D9*E9=0,"",D9*E9)</f>
      </c>
      <c r="G9" t="str">
        <v>Sienos + grindys</v>
      </c>
    </row>
    <row r="10">
      <c r="A10">
        <v>2</v>
      </c>
      <c r="B10" t="str">
        <v>Šiukšlių išvežimas</v>
      </c>
      <c r="C10" t="str">
        <v>kart.</v>
      </c>
      <c r="D10">
        <v>1</v>
      </c>
      <c r="E10">
        <v>120</v>
      </c>
      <c r="F10">
        <f>IF(D10*E10=0,"",D10*E10)</f>
      </c>
      <c r="G10" t="str">
        <v>Konteineris iki 3 m³</v>
      </c>
    </row>
    <row r="11">
      <c r="A11">
        <v>3</v>
      </c>
      <c r="B11" t="str">
        <v>Vamzdynų keitimas (vanduo, kanalizacija)</v>
      </c>
      <c r="C11" t="str">
        <v>kompl.</v>
      </c>
      <c r="D11">
        <v>1</v>
      </c>
      <c r="E11">
        <v>450</v>
      </c>
      <c r="F11">
        <f>IF(D11*E11=0,"",D11*E11)</f>
      </c>
      <c r="G11" t="str">
        <v/>
      </c>
    </row>
    <row r="12">
      <c r="A12">
        <v>4</v>
      </c>
      <c r="B12" t="str">
        <v>Elektros instaliacijos keitimas</v>
      </c>
      <c r="C12" t="str">
        <v>kompl.</v>
      </c>
      <c r="D12">
        <v>1</v>
      </c>
      <c r="E12">
        <v>380</v>
      </c>
      <c r="F12">
        <f>IF(D12*E12=0,"",D12*E12)</f>
      </c>
      <c r="G12" t="str">
        <v>Rozetės, apšvietimas, šildomos grindys</v>
      </c>
    </row>
    <row r="13">
      <c r="A13">
        <v>5</v>
      </c>
      <c r="B13" t="str">
        <v>Sienų ir grindų hidroizoliacija</v>
      </c>
      <c r="C13" t="str">
        <v>m²</v>
      </c>
      <c r="D13">
        <v>24</v>
      </c>
      <c r="E13">
        <v>14</v>
      </c>
      <c r="F13">
        <f>IF(D13*E13=0,"",D13*E13)</f>
      </c>
      <c r="G13" t="str">
        <v>Po dušo zona — dviem sluoksniais</v>
      </c>
    </row>
    <row r="14">
      <c r="A14">
        <v>6</v>
      </c>
      <c r="B14" t="str">
        <v>Grindų išlyginimas</v>
      </c>
      <c r="C14" t="str">
        <v>m²</v>
      </c>
      <c r="D14">
        <v>6</v>
      </c>
      <c r="E14">
        <v>11</v>
      </c>
      <c r="F14">
        <f>IF(D14*E14=0,"",D14*E14)</f>
      </c>
      <c r="G14" t="str">
        <v/>
      </c>
    </row>
    <row r="15">
      <c r="A15">
        <v>7</v>
      </c>
      <c r="B15" t="str">
        <v>Plytelių klijavimas (sienos)</v>
      </c>
      <c r="C15" t="str">
        <v>m²</v>
      </c>
      <c r="D15">
        <v>18</v>
      </c>
      <c r="E15">
        <v>28</v>
      </c>
      <c r="F15">
        <f>IF(D15*E15=0,"",D15*E15)</f>
      </c>
      <c r="G15" t="str">
        <v/>
      </c>
    </row>
    <row r="16">
      <c r="A16">
        <v>8</v>
      </c>
      <c r="B16" t="str">
        <v>Plytelių klijavimas (grindys)</v>
      </c>
      <c r="C16" t="str">
        <v>m²</v>
      </c>
      <c r="D16">
        <v>6</v>
      </c>
      <c r="E16">
        <v>26</v>
      </c>
      <c r="F16">
        <f>IF(D16*E16=0,"",D16*E16)</f>
      </c>
      <c r="G16" t="str">
        <v/>
      </c>
    </row>
    <row r="17">
      <c r="A17">
        <v>9</v>
      </c>
      <c r="B17" t="str">
        <v>Santechnikos montavimas</v>
      </c>
      <c r="C17" t="str">
        <v>kompl.</v>
      </c>
      <c r="D17">
        <v>1</v>
      </c>
      <c r="E17">
        <v>320</v>
      </c>
      <c r="F17">
        <f>IF(D17*E17=0,"",D17*E17)</f>
      </c>
      <c r="G17" t="str">
        <v>Klozetas, praustuvas, dušo kabina</v>
      </c>
    </row>
    <row r="18">
      <c r="A18">
        <v>10</v>
      </c>
      <c r="B18" t="str">
        <v>Durų montavimas</v>
      </c>
      <c r="C18" t="str">
        <v>vnt.</v>
      </c>
      <c r="D18">
        <v>1</v>
      </c>
      <c r="E18">
        <v>90</v>
      </c>
      <c r="F18">
        <f>IF(D18*E18=0,"",D18*E18)</f>
      </c>
      <c r="G18" t="str">
        <v/>
      </c>
    </row>
    <row r="19">
      <c r="A19">
        <v>11</v>
      </c>
      <c r="B19" t="str">
        <v>Plytelės</v>
      </c>
      <c r="C19" t="str">
        <v>m²</v>
      </c>
      <c r="D19">
        <v>26</v>
      </c>
      <c r="E19">
        <v>22</v>
      </c>
      <c r="F19">
        <f>IF(D19*E19=0,"",D19*E19)</f>
      </c>
      <c r="G19" t="str">
        <v>Su 8 % atsarga pjovimui</v>
      </c>
    </row>
    <row r="20">
      <c r="A20">
        <v>12</v>
      </c>
      <c r="B20" t="str">
        <v>Hidroizoliacija, klijai, glaistas</v>
      </c>
      <c r="C20" t="str">
        <v>kompl.</v>
      </c>
      <c r="D20">
        <v>1</v>
      </c>
      <c r="E20">
        <v>210</v>
      </c>
      <c r="F20">
        <f>IF(D20*E20=0,"",D20*E20)</f>
      </c>
      <c r="G20" t="str">
        <v/>
      </c>
    </row>
    <row r="21">
      <c r="A21">
        <v>13</v>
      </c>
      <c r="B21" t="str">
        <v>Santechnikos prekės</v>
      </c>
      <c r="C21" t="str">
        <v>kompl.</v>
      </c>
      <c r="D21">
        <v>1</v>
      </c>
      <c r="E21">
        <v>850</v>
      </c>
      <c r="F21">
        <f>IF(D21*E21=0,"",D21*E21)</f>
      </c>
      <c r="G21" t="str">
        <v>Klientas gali pirkti pats</v>
      </c>
    </row>
    <row r="23">
      <c r="A23" t="str">
        <v/>
      </c>
      <c r="B23" t="str">
        <v/>
      </c>
      <c r="C23" t="str">
        <v/>
      </c>
      <c r="D23" t="str">
        <v/>
      </c>
      <c r="E23" t="str">
        <v>Tarpinė suma:</v>
      </c>
      <c r="F23">
        <f>SUM(F9:F21)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>PVM (21 %):</v>
      </c>
      <c r="F24">
        <f>ROUND(F23*0.21,2)</f>
      </c>
    </row>
    <row r="25">
      <c r="A25" t="str">
        <v/>
      </c>
      <c r="B25" t="str">
        <v/>
      </c>
      <c r="C25" t="str">
        <v/>
      </c>
      <c r="D25" t="str">
        <v/>
      </c>
      <c r="E25" t="str">
        <v>IŠ VISO:</v>
      </c>
      <c r="F25">
        <f>F23+F24</f>
      </c>
    </row>
    <row r="27">
      <c r="A27" t="str">
        <v>Jei nesate PVM mokėtojas — PVM eilutę ištrinkite, o „IŠ VISO" prilyginkite tarpinei sumai.</v>
      </c>
    </row>
    <row r="29">
      <c r="A29" t="str">
        <v>Į kainą NEĮSKAIČIUOTA (išvardykite, kad klientas žinotų iš anksto):</v>
      </c>
    </row>
    <row r="30">
      <c r="A30" t="str">
        <v/>
      </c>
      <c r="B30" t="str">
        <v>pvz. medžiagų pristatymas, šiukšlių išvežimas, elektros/vandens prijungimas</v>
      </c>
    </row>
    <row r="32">
      <c r="A32" t="str">
        <v>Pavyzdyje naudoti 2026 m. rinkos įkainiai iš statykprotingai.lt. Tai ne pasiūlymas ir ne kainininkas —</v>
      </c>
    </row>
    <row r="33">
      <c r="A33" t="str">
        <v>realūs įkainiai priklauso nuo objekto, miesto ir apimties. Skaičius keiskite savais.</v>
      </c>
    </row>
  </sheetData>
  <ignoredErrors>
    <ignoredError numberStoredAsText="1" sqref="A1:G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Sąmata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